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HB-handlingsplaner Øst-Vest\Hobro\Ventilationskataloger\Færdige lister\Rettelse 200 M2\"/>
    </mc:Choice>
  </mc:AlternateContent>
  <xr:revisionPtr revIDLastSave="0" documentId="13_ncr:1_{4859C1A2-891B-4EF1-A365-2F402BB0C873}" xr6:coauthVersionLast="44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Villapakke for 200 m2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4" l="1"/>
  <c r="B13" i="4"/>
  <c r="B17" i="4"/>
  <c r="B16" i="4"/>
  <c r="B14" i="4"/>
  <c r="B11" i="4"/>
  <c r="B10" i="4"/>
  <c r="B9" i="4"/>
</calcChain>
</file>

<file path=xl/sharedStrings.xml><?xml version="1.0" encoding="utf-8"?>
<sst xmlns="http://schemas.openxmlformats.org/spreadsheetml/2006/main" count="44" uniqueCount="26">
  <si>
    <t>Antal</t>
  </si>
  <si>
    <t>Enhed</t>
  </si>
  <si>
    <t>Varebeskrivelse</t>
  </si>
  <si>
    <t>stk</t>
  </si>
  <si>
    <t>lgd</t>
  </si>
  <si>
    <t>160 x 900 mm Lyddæmper ventilation SLL50</t>
  </si>
  <si>
    <t>250 mm Vægrist aluminium USAV</t>
  </si>
  <si>
    <t>160 x 3000 mm Ventilationsrør SR160</t>
  </si>
  <si>
    <t>160 mm Bøjning ventilation presset BL 90°</t>
  </si>
  <si>
    <t>160 mm Bøjning ventilation presset BL 45°</t>
  </si>
  <si>
    <t>Reduktion RCFPL 250.160</t>
  </si>
  <si>
    <t>160 mm Nippel ventilation NPL</t>
  </si>
  <si>
    <t>160 mm Montagebøjle ventilation FA</t>
  </si>
  <si>
    <t>160 x 600 mm Lyddæmper ventilation SLL50</t>
  </si>
  <si>
    <t>125 mm Indblæsningsventil med ramme ventilation KIR</t>
  </si>
  <si>
    <t>125 mm Udsugningsventil med ramme ventilation KSL</t>
  </si>
  <si>
    <t>VVS-nummer</t>
  </si>
  <si>
    <t>BOLIGFLEX PLUS FORDELERBOKS INLINE BFP FB IL 08 08 160 V</t>
  </si>
  <si>
    <t>160 mm MUFFE ventilation MF</t>
  </si>
  <si>
    <t>BOLIGFLEX PLUS BØJNING BFP B 100X50 V</t>
  </si>
  <si>
    <t>BOLIGFLEX PLUS VENTIL BOKS BFP KVB 2X10050 Ø125</t>
  </si>
  <si>
    <t>BOLIGFLEX PLUS BØJNING BFP B 100X50 H</t>
  </si>
  <si>
    <t>BOLIGFLEX PLUS O-RING BFP OR 100 50</t>
  </si>
  <si>
    <t>BOLIGFLEX PLUS FORDELERBOKS ADAPTOR FOR BFPFS100X50</t>
  </si>
  <si>
    <t>BOLIGFLEX PLUS FORMBAR SLANGE 100X50 50m</t>
  </si>
  <si>
    <t>BOLIGFLEX PLUS MUFFE MFP MF 100x50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</si>
</sst>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D76D-49B7-46CD-A9D4-A930F53C6F2D}">
  <dimension ref="A1:D21"/>
  <sheetViews>
    <sheetView tabSelected="1" workbookViewId="0">
      <selection activeCell="A22" sqref="A22"/>
    </sheetView>
  </sheetViews>
  <sheetFormatPr defaultRowHeight="15.75" x14ac:dyDescent="0.25"/>
  <cols>
    <col min="1" max="1" width="23.5" customWidth="1"/>
    <col min="2" max="2" width="16.125" customWidth="1"/>
    <col min="3" max="3" width="18.5" customWidth="1"/>
    <col min="4" max="4" width="66" customWidth="1"/>
  </cols>
  <sheetData>
    <row r="1" spans="1:4" ht="16.5" thickBot="1" x14ac:dyDescent="0.3">
      <c r="A1" s="8" t="s">
        <v>16</v>
      </c>
      <c r="B1" s="13" t="s">
        <v>0</v>
      </c>
      <c r="C1" s="13" t="s">
        <v>1</v>
      </c>
      <c r="D1" s="13" t="s">
        <v>2</v>
      </c>
    </row>
    <row r="2" spans="1:4" x14ac:dyDescent="0.25">
      <c r="A2" s="2">
        <v>353973160</v>
      </c>
      <c r="B2" s="10">
        <v>2</v>
      </c>
      <c r="C2" s="10" t="s">
        <v>3</v>
      </c>
      <c r="D2" s="10" t="s">
        <v>13</v>
      </c>
    </row>
    <row r="3" spans="1:4" ht="16.5" thickBot="1" x14ac:dyDescent="0.3">
      <c r="A3" s="3">
        <v>353975160</v>
      </c>
      <c r="B3" s="11">
        <v>2</v>
      </c>
      <c r="C3" s="11" t="s">
        <v>3</v>
      </c>
      <c r="D3" s="11" t="s">
        <v>5</v>
      </c>
    </row>
    <row r="4" spans="1:4" ht="16.5" thickBot="1" x14ac:dyDescent="0.3">
      <c r="A4" s="1">
        <v>354024250</v>
      </c>
      <c r="B4" s="9">
        <v>2</v>
      </c>
      <c r="C4" s="9" t="s">
        <v>3</v>
      </c>
      <c r="D4" s="9" t="s">
        <v>6</v>
      </c>
    </row>
    <row r="5" spans="1:4" ht="16.5" thickBot="1" x14ac:dyDescent="0.3">
      <c r="A5" s="2">
        <v>353943248</v>
      </c>
      <c r="B5" s="10">
        <v>2</v>
      </c>
      <c r="C5" s="10" t="s">
        <v>3</v>
      </c>
      <c r="D5" s="9" t="s">
        <v>10</v>
      </c>
    </row>
    <row r="6" spans="1:4" ht="16.5" thickBot="1" x14ac:dyDescent="0.3">
      <c r="A6" s="2">
        <v>353893160</v>
      </c>
      <c r="B6" s="10">
        <v>7</v>
      </c>
      <c r="C6" s="10" t="s">
        <v>4</v>
      </c>
      <c r="D6" s="9" t="s">
        <v>7</v>
      </c>
    </row>
    <row r="7" spans="1:4" ht="16.5" thickBot="1" x14ac:dyDescent="0.3">
      <c r="A7" s="2">
        <v>353913160</v>
      </c>
      <c r="B7" s="10">
        <v>8</v>
      </c>
      <c r="C7" s="10" t="s">
        <v>3</v>
      </c>
      <c r="D7" s="9" t="s">
        <v>9</v>
      </c>
    </row>
    <row r="8" spans="1:4" ht="16.5" thickBot="1" x14ac:dyDescent="0.3">
      <c r="A8" s="1">
        <v>353911160</v>
      </c>
      <c r="B8" s="6">
        <v>8</v>
      </c>
      <c r="C8" s="6" t="s">
        <v>3</v>
      </c>
      <c r="D8" s="9" t="s">
        <v>8</v>
      </c>
    </row>
    <row r="9" spans="1:4" ht="16.5" thickBot="1" x14ac:dyDescent="0.3">
      <c r="A9" s="4">
        <v>353991160</v>
      </c>
      <c r="B9" s="5">
        <f>ROUNDUP(B6/3,0)</f>
        <v>3</v>
      </c>
      <c r="C9" s="5" t="s">
        <v>3</v>
      </c>
      <c r="D9" s="12" t="s">
        <v>11</v>
      </c>
    </row>
    <row r="10" spans="1:4" ht="16.5" thickBot="1" x14ac:dyDescent="0.3">
      <c r="A10" s="1">
        <v>353993160</v>
      </c>
      <c r="B10" s="6">
        <f>ROUNDUP(B6/5,0)</f>
        <v>2</v>
      </c>
      <c r="C10" s="6" t="s">
        <v>3</v>
      </c>
      <c r="D10" s="9" t="s">
        <v>18</v>
      </c>
    </row>
    <row r="11" spans="1:4" ht="16.5" thickBot="1" x14ac:dyDescent="0.3">
      <c r="A11" s="2">
        <v>354035160</v>
      </c>
      <c r="B11" s="7">
        <f>ROUNDUP(B6*2.5,0)</f>
        <v>18</v>
      </c>
      <c r="C11" s="7" t="s">
        <v>3</v>
      </c>
      <c r="D11" s="10" t="s">
        <v>12</v>
      </c>
    </row>
    <row r="12" spans="1:4" ht="16.5" thickBot="1" x14ac:dyDescent="0.3">
      <c r="A12" s="2">
        <v>353644716</v>
      </c>
      <c r="B12" s="7">
        <v>2</v>
      </c>
      <c r="C12" s="7" t="s">
        <v>3</v>
      </c>
      <c r="D12" s="9" t="s">
        <v>17</v>
      </c>
    </row>
    <row r="13" spans="1:4" ht="16.5" thickBot="1" x14ac:dyDescent="0.3">
      <c r="A13" s="2">
        <v>353645310</v>
      </c>
      <c r="B13" s="7">
        <f>ROUND(0.85*2*B19,0)</f>
        <v>17</v>
      </c>
      <c r="C13" s="7" t="s">
        <v>3</v>
      </c>
      <c r="D13" s="9" t="s">
        <v>23</v>
      </c>
    </row>
    <row r="14" spans="1:4" ht="16.5" thickBot="1" x14ac:dyDescent="0.3">
      <c r="A14" s="2">
        <v>353644410</v>
      </c>
      <c r="B14" s="7">
        <f>2*B13+2*B16+2*B17+2*B18</f>
        <v>50</v>
      </c>
      <c r="C14" s="7" t="s">
        <v>3</v>
      </c>
      <c r="D14" s="9" t="s">
        <v>22</v>
      </c>
    </row>
    <row r="15" spans="1:4" ht="16.5" thickBot="1" x14ac:dyDescent="0.3">
      <c r="A15" s="2">
        <v>353644110</v>
      </c>
      <c r="B15" s="7">
        <v>3</v>
      </c>
      <c r="C15" s="7" t="s">
        <v>3</v>
      </c>
      <c r="D15" s="9" t="s">
        <v>24</v>
      </c>
    </row>
    <row r="16" spans="1:4" ht="16.5" thickBot="1" x14ac:dyDescent="0.3">
      <c r="A16" s="2">
        <v>353644610</v>
      </c>
      <c r="B16" s="7">
        <f>ROUNDUP((ROUND(0.2*B13,0))/2,0)*2</f>
        <v>4</v>
      </c>
      <c r="C16" s="7" t="s">
        <v>3</v>
      </c>
      <c r="D16" s="9" t="s">
        <v>21</v>
      </c>
    </row>
    <row r="17" spans="1:4" ht="16.5" thickBot="1" x14ac:dyDescent="0.3">
      <c r="A17" s="1">
        <v>353644611</v>
      </c>
      <c r="B17" s="6">
        <f>ROUNDUP((ROUND(0.04*B13,0))/2,0)*2</f>
        <v>2</v>
      </c>
      <c r="C17" s="6" t="s">
        <v>3</v>
      </c>
      <c r="D17" s="9" t="s">
        <v>19</v>
      </c>
    </row>
    <row r="18" spans="1:4" ht="16.5" thickBot="1" x14ac:dyDescent="0.3">
      <c r="A18" s="1">
        <v>353644210</v>
      </c>
      <c r="B18" s="6">
        <f>ROUNDUP(B15-1,0)</f>
        <v>2</v>
      </c>
      <c r="C18" s="6" t="s">
        <v>3</v>
      </c>
      <c r="D18" s="9" t="s">
        <v>25</v>
      </c>
    </row>
    <row r="19" spans="1:4" ht="16.5" thickBot="1" x14ac:dyDescent="0.3">
      <c r="A19" s="1">
        <v>353645610</v>
      </c>
      <c r="B19" s="6">
        <v>10</v>
      </c>
      <c r="C19" s="6" t="s">
        <v>3</v>
      </c>
      <c r="D19" s="9" t="s">
        <v>20</v>
      </c>
    </row>
    <row r="20" spans="1:4" ht="16.5" thickBot="1" x14ac:dyDescent="0.3">
      <c r="A20" s="1">
        <v>358316013</v>
      </c>
      <c r="B20" s="6">
        <v>5</v>
      </c>
      <c r="C20" s="6" t="s">
        <v>3</v>
      </c>
      <c r="D20" s="9" t="s">
        <v>14</v>
      </c>
    </row>
    <row r="21" spans="1:4" ht="16.5" thickBot="1" x14ac:dyDescent="0.3">
      <c r="A21" s="1">
        <v>358326013</v>
      </c>
      <c r="B21" s="6">
        <v>5</v>
      </c>
      <c r="C21" s="6" t="s">
        <v>3</v>
      </c>
      <c r="D21" s="9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0B8468AE75F34F9BDEDEB5FC28AB51" ma:contentTypeVersion="8" ma:contentTypeDescription="Opret et nyt dokument." ma:contentTypeScope="" ma:versionID="1aeaf4bf3beabc15c5e13578df95164d">
  <xsd:schema xmlns:xsd="http://www.w3.org/2001/XMLSchema" xmlns:xs="http://www.w3.org/2001/XMLSchema" xmlns:p="http://schemas.microsoft.com/office/2006/metadata/properties" xmlns:ns2="7a6cfe3e-0a00-4b7d-b056-34ba950ef3df" targetNamespace="http://schemas.microsoft.com/office/2006/metadata/properties" ma:root="true" ma:fieldsID="621b3ec09573a2904c8d8b93153e780e" ns2:_="">
    <xsd:import namespace="7a6cfe3e-0a00-4b7d-b056-34ba950ef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cfe3e-0a00-4b7d-b056-34ba950ef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55D0F1-BD3D-45C6-9DF8-B13EEFFDF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cfe3e-0a00-4b7d-b056-34ba950ef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DED60-B83A-4524-A511-58EB0BCB8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FF7B24-AD91-4FC8-84F1-A129BE2E8A16}">
  <ds:schemaRefs>
    <ds:schemaRef ds:uri="http://purl.org/dc/elements/1.1/"/>
    <ds:schemaRef ds:uri="http://schemas.openxmlformats.org/package/2006/metadata/core-properties"/>
    <ds:schemaRef ds:uri="7a6cfe3e-0a00-4b7d-b056-34ba950ef3df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Villapakke for 200 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Michael Rogild-Jensen</cp:lastModifiedBy>
  <cp:lastPrinted>2020-02-25T07:34:03Z</cp:lastPrinted>
  <dcterms:created xsi:type="dcterms:W3CDTF">2016-12-05T13:51:38Z</dcterms:created>
  <dcterms:modified xsi:type="dcterms:W3CDTF">2020-07-15T11:48:13Z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0x010100780B8468AE75F34F9BDEDEB5FC28AB51</vt:lpwstr>
  </property>
</Properties>
</file>